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<sst xmlns="http://schemas.openxmlformats.org/spreadsheetml/2006/main" count="59" uniqueCount="59">
  <si>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E-mail: info@kurutma.net</t>
  </si>
  <si>
    <t>EKSIS INDUSTRIAL DRYING SYSTEMS</t>
  </si>
  <si>
    <t>Tel: +90 246 233 07 90</t>
  </si>
  <si>
    <t>Mobile: +09 541 499 09 29</t>
  </si>
  <si>
    <t>Web:   www.kurutma.net</t>
  </si>
  <si>
    <t>ESTIMATED INCOME-EXPENSE ACCOUNT</t>
  </si>
  <si>
    <t xml:space="preserve">NOTE: PLEASE FILL ALL OF ORANGE  </t>
  </si>
  <si>
    <t>Inlet Capacity(kg/hour)</t>
  </si>
  <si>
    <t>inlet moisture(%)</t>
  </si>
  <si>
    <t>Outlet moisture(%)</t>
  </si>
  <si>
    <t>evaporated water(kg/hour)</t>
  </si>
  <si>
    <t>Final  Product(kg/hour)</t>
  </si>
  <si>
    <t>EXPENSES TABLE</t>
  </si>
  <si>
    <t>Raw Material Expenses(USD/kg)</t>
  </si>
  <si>
    <t>Total raw material amount (kg/hour)</t>
  </si>
  <si>
    <t>Address: Yeni Sanayi Sitesi 16. Blok No:29 ISPARTA/TURKEY</t>
  </si>
  <si>
    <t>2. LABOR EXPENSES</t>
  </si>
  <si>
    <t xml:space="preserve">1.RAW MATERIAL EXPENSES </t>
  </si>
  <si>
    <t>3. ELECTRICITY EXPENSES</t>
  </si>
  <si>
    <t>1 person labor price(USD/hour)</t>
  </si>
  <si>
    <t>Total workers</t>
  </si>
  <si>
    <t>Total raw material price at one hour(USD/h)</t>
  </si>
  <si>
    <t>Total Labor expenses at one hour(USD/h)</t>
  </si>
  <si>
    <t>Electric Price(USD/kwh)</t>
  </si>
  <si>
    <t>Total Motor Power of Machine(kW)</t>
  </si>
  <si>
    <t>Total Electricity expenses at one hour(USD/h)</t>
  </si>
  <si>
    <t>4.DELIVERY COSTS</t>
  </si>
  <si>
    <t>delivery  cost for one tone(usd/ton)</t>
  </si>
  <si>
    <t>total raw material for one hour(kg)</t>
  </si>
  <si>
    <t>Total delivery price (USD)</t>
  </si>
  <si>
    <t>5. ENERGY COSTS( you must use our other programs from our calculation links.  )</t>
  </si>
  <si>
    <t>Total expenses for one hour(USD/h)</t>
  </si>
  <si>
    <t>6. Operating expenses ( sum of 1 month rent + Telephone + Extra expenses written)</t>
  </si>
  <si>
    <t>Total expenses for one month(usd/month)</t>
  </si>
  <si>
    <t>total working hours at one month(h)</t>
  </si>
  <si>
    <t>total expenses at one hour;(USD/h)</t>
  </si>
  <si>
    <t>TOTAL EXPENSES FOR ONE HOUR (USD/h)</t>
  </si>
  <si>
    <t>INCOME CALCULATION FROM DRIED PRODUCT SALES</t>
  </si>
  <si>
    <t>1. DRIED PRODUCT SALES VALUE</t>
  </si>
  <si>
    <t>One kg dried product price(Usd/kg)</t>
  </si>
  <si>
    <t>total dried product for one hour (kg)</t>
  </si>
  <si>
    <t>Total sales price for one hour (USD/h)</t>
  </si>
  <si>
    <t>PROFIT CALCULATION</t>
  </si>
  <si>
    <t>1. Dried product profit for one hour</t>
  </si>
  <si>
    <t>PROFIT FOR ONE HOUR(USD)</t>
  </si>
  <si>
    <t>TOTAL INCOME (USD/h)</t>
  </si>
  <si>
    <t>TOTAL EXPENSES(USD/h)</t>
  </si>
  <si>
    <t>TOTAL PROFIT FOR ONE HOUR (USD)</t>
  </si>
  <si>
    <t>TOTAL WORKING HOURS(USD)</t>
  </si>
  <si>
    <t>TOTAL PROFIT FOR ONE MONTH(USD)</t>
  </si>
  <si>
    <t>TOTAL(USD)</t>
  </si>
  <si>
    <t xml:space="preserve">6. OPERATING COSTS </t>
  </si>
  <si>
    <t>5. ENERGY COSTS</t>
  </si>
  <si>
    <t>4. DELIVERY COSTS</t>
  </si>
  <si>
    <t>3. ELECTRICITY COSTS</t>
  </si>
  <si>
    <t>2. WORKERS COSTS</t>
  </si>
  <si>
    <t>1. RAW MATERIAL COSTS</t>
  </si>
  <si>
    <t>EXPENSES</t>
  </si>
  <si>
    <t>EXPENSES VALUE (USD)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</si>
</sst>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u val="single"/>
      <sz val="11"/>
      <color theme="1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1" fontId="3" fillId="37" borderId="11" xfId="0" applyNumberFormat="1" applyFont="1" applyFill="1" applyBorder="1" applyAlignment="1" applyProtection="1">
      <alignment/>
      <protection/>
    </xf>
    <xf numFmtId="0" fontId="0" fillId="37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164" fontId="3" fillId="38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2" fillId="34" borderId="12" xfId="0" applyNumberFormat="1" applyFont="1" applyFill="1" applyBorder="1" applyAlignment="1" applyProtection="1">
      <alignment/>
      <protection/>
    </xf>
    <xf numFmtId="0" fontId="2" fillId="34" borderId="13" xfId="0" applyNumberFormat="1" applyFont="1" applyFill="1" applyBorder="1" applyAlignment="1" applyProtection="1">
      <alignment/>
      <protection/>
    </xf>
    <xf numFmtId="0" fontId="4" fillId="39" borderId="10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/>
    </xf>
    <xf numFmtId="2" fontId="4" fillId="40" borderId="14" xfId="0" applyNumberFormat="1" applyFont="1" applyFill="1" applyBorder="1" applyAlignment="1">
      <alignment horizontal="center"/>
    </xf>
    <xf numFmtId="2" fontId="4" fillId="4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42" fillId="41" borderId="18" xfId="0" applyFont="1" applyFill="1" applyBorder="1" applyAlignment="1">
      <alignment/>
    </xf>
    <xf numFmtId="0" fontId="42" fillId="41" borderId="19" xfId="0" applyFont="1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0" xfId="0" applyFill="1" applyBorder="1" applyAlignment="1">
      <alignment/>
    </xf>
    <xf numFmtId="0" fontId="42" fillId="41" borderId="21" xfId="0" applyFont="1" applyFill="1" applyBorder="1" applyAlignment="1">
      <alignment/>
    </xf>
    <xf numFmtId="0" fontId="42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22" xfId="0" applyFill="1" applyBorder="1" applyAlignment="1">
      <alignment/>
    </xf>
    <xf numFmtId="0" fontId="43" fillId="41" borderId="21" xfId="47" applyFont="1" applyFill="1" applyBorder="1" applyAlignment="1" applyProtection="1">
      <alignment/>
      <protection/>
    </xf>
    <xf numFmtId="0" fontId="43" fillId="41" borderId="23" xfId="47" applyFont="1" applyFill="1" applyBorder="1" applyAlignment="1" applyProtection="1">
      <alignment/>
      <protection/>
    </xf>
    <xf numFmtId="0" fontId="0" fillId="41" borderId="24" xfId="0" applyFill="1" applyBorder="1" applyAlignment="1">
      <alignment/>
    </xf>
    <xf numFmtId="0" fontId="42" fillId="41" borderId="24" xfId="0" applyFont="1" applyFill="1" applyBorder="1" applyAlignment="1">
      <alignment/>
    </xf>
    <xf numFmtId="0" fontId="0" fillId="41" borderId="25" xfId="0" applyFill="1" applyBorder="1" applyAlignment="1">
      <alignment/>
    </xf>
    <xf numFmtId="0" fontId="0" fillId="0" borderId="19" xfId="0" applyFill="1" applyBorder="1" applyAlignment="1">
      <alignment/>
    </xf>
    <xf numFmtId="0" fontId="42" fillId="41" borderId="20" xfId="0" applyFont="1" applyFill="1" applyBorder="1" applyAlignment="1">
      <alignment/>
    </xf>
    <xf numFmtId="0" fontId="42" fillId="41" borderId="2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38" borderId="26" xfId="0" applyNumberFormat="1" applyFont="1" applyFill="1" applyBorder="1" applyAlignment="1">
      <alignment horizontal="center"/>
    </xf>
    <xf numFmtId="0" fontId="4" fillId="38" borderId="27" xfId="0" applyNumberFormat="1" applyFont="1" applyFill="1" applyBorder="1" applyAlignment="1">
      <alignment horizontal="center"/>
    </xf>
    <xf numFmtId="0" fontId="4" fillId="38" borderId="28" xfId="0" applyNumberFormat="1" applyFont="1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42" borderId="18" xfId="0" applyFont="1" applyFill="1" applyBorder="1" applyAlignment="1">
      <alignment horizontal="center"/>
    </xf>
    <xf numFmtId="0" fontId="4" fillId="42" borderId="19" xfId="0" applyFont="1" applyFill="1" applyBorder="1" applyAlignment="1">
      <alignment horizontal="center"/>
    </xf>
    <xf numFmtId="0" fontId="4" fillId="42" borderId="20" xfId="0" applyFont="1" applyFill="1" applyBorder="1" applyAlignment="1">
      <alignment horizontal="center"/>
    </xf>
    <xf numFmtId="0" fontId="4" fillId="42" borderId="23" xfId="0" applyFont="1" applyFill="1" applyBorder="1" applyAlignment="1">
      <alignment horizontal="center"/>
    </xf>
    <xf numFmtId="0" fontId="4" fillId="42" borderId="24" xfId="0" applyFont="1" applyFill="1" applyBorder="1" applyAlignment="1">
      <alignment horizontal="center"/>
    </xf>
    <xf numFmtId="0" fontId="4" fillId="42" borderId="25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43" borderId="31" xfId="0" applyFont="1" applyFill="1" applyBorder="1" applyAlignment="1">
      <alignment horizontal="center"/>
    </xf>
    <xf numFmtId="0" fontId="4" fillId="43" borderId="32" xfId="0" applyFont="1" applyFill="1" applyBorder="1" applyAlignment="1">
      <alignment horizontal="center"/>
    </xf>
    <xf numFmtId="0" fontId="4" fillId="43" borderId="14" xfId="0" applyFont="1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14" xfId="0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025"/>
          <c:y val="0.40025"/>
          <c:w val="0.66925"/>
          <c:h val="0.43975"/>
        </c:manualLayout>
      </c:layout>
      <c:pie3DChart>
        <c:varyColors val="1"/>
        <c:ser>
          <c:idx val="0"/>
          <c:order val="0"/>
          <c:tx>
            <c:strRef>
              <c:f>Sayfa1!$A$72:$A$77</c:f>
              <c:strCache>
                <c:ptCount val="1"/>
                <c:pt idx="0">
                  <c:v>1. RAW MATERIAL COSTS 2. WORKERS COSTS 3. ELECTRICITY COSTS 4. DELIVERY COSTS 5. ENERGY COSTS 6. OPERATING COSTS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val>
            <c:numRef>
              <c:f>Sayfa1!$B$72:$B$77</c:f>
              <c:numCache/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825"/>
          <c:y val="0"/>
          <c:w val="0.0515"/>
          <c:h val="0.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78</xdr:row>
      <xdr:rowOff>95250</xdr:rowOff>
    </xdr:from>
    <xdr:to>
      <xdr:col>2</xdr:col>
      <xdr:colOff>2095500</xdr:colOff>
      <xdr:row>102</xdr:row>
      <xdr:rowOff>104775</xdr:rowOff>
    </xdr:to>
    <xdr:graphicFrame>
      <xdr:nvGraphicFramePr>
        <xdr:cNvPr id="1" name="Chart 2"/>
        <xdr:cNvGraphicFramePr/>
      </xdr:nvGraphicFramePr>
      <xdr:xfrm>
        <a:off x="57150" y="12915900"/>
        <a:ext cx="69151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161925</xdr:colOff>
      <xdr:row>0</xdr:row>
      <xdr:rowOff>76200</xdr:rowOff>
    </xdr:from>
    <xdr:to>
      <xdr:col>0</xdr:col>
      <xdr:colOff>1952625</xdr:colOff>
      <xdr:row>6</xdr:row>
      <xdr:rowOff>57150</xdr:rowOff>
    </xdr:to>
    <xdr:pic>
      <xdr:nvPicPr>
        <xdr:cNvPr id="2" name="2 Resim" descr="EKSI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1790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poyraz@kurutma.net" TargetMode="External" /><Relationship Id="rId2" Type="http://schemas.openxmlformats.org/officeDocument/2006/relationships/hyperlink" Target="http://www.kurutma.ne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B71" sqref="B71"/>
    </sheetView>
  </sheetViews>
  <sheetFormatPr defaultColWidth="9.140625" defaultRowHeight="12.75"/>
  <cols>
    <col min="1" max="1" width="38.28125" style="0" customWidth="1"/>
    <col min="2" max="2" width="34.8515625" style="0" customWidth="1"/>
    <col min="3" max="3" width="42.140625" style="0" customWidth="1"/>
    <col min="4" max="4" width="0.13671875" style="0" customWidth="1"/>
    <col min="5" max="8" width="9.140625" style="0" hidden="1" customWidth="1"/>
  </cols>
  <sheetData>
    <row r="1" spans="1:9" ht="12.75">
      <c r="A1" s="26"/>
      <c r="B1" s="30" t="s">
        <v>1</v>
      </c>
      <c r="C1" s="44"/>
      <c r="D1" s="31"/>
      <c r="E1" s="31"/>
      <c r="F1" s="31"/>
      <c r="G1" s="32"/>
      <c r="H1" s="33"/>
      <c r="I1" s="25"/>
    </row>
    <row r="2" spans="1:8" ht="12.75">
      <c r="A2" s="27"/>
      <c r="B2" s="34"/>
      <c r="C2" s="45"/>
      <c r="D2" s="35"/>
      <c r="E2" s="35"/>
      <c r="F2" s="35"/>
      <c r="G2" s="36"/>
      <c r="H2" s="37"/>
    </row>
    <row r="3" spans="1:8" ht="12.75">
      <c r="A3" s="27"/>
      <c r="B3" s="34" t="s">
        <v>15</v>
      </c>
      <c r="C3" s="45"/>
      <c r="D3" s="35"/>
      <c r="E3" s="35"/>
      <c r="F3" s="35"/>
      <c r="G3" s="36"/>
      <c r="H3" s="37"/>
    </row>
    <row r="4" spans="1:8" ht="12.75" customHeight="1">
      <c r="A4" s="28"/>
      <c r="B4" s="34" t="s">
        <v>2</v>
      </c>
      <c r="C4" s="45"/>
      <c r="D4" s="35"/>
      <c r="E4" s="35"/>
      <c r="F4" s="35"/>
      <c r="G4" s="36"/>
      <c r="H4" s="37"/>
    </row>
    <row r="5" spans="1:8" ht="12.75">
      <c r="A5" s="28"/>
      <c r="B5" s="34" t="s">
        <v>3</v>
      </c>
      <c r="C5" s="45"/>
      <c r="D5" s="35"/>
      <c r="E5" s="35"/>
      <c r="F5" s="35"/>
      <c r="G5" s="36"/>
      <c r="H5" s="37"/>
    </row>
    <row r="6" spans="1:8" ht="15">
      <c r="A6" s="28"/>
      <c r="B6" s="38" t="s">
        <v>0</v>
      </c>
      <c r="C6" s="37"/>
      <c r="D6" s="36"/>
      <c r="E6" s="35"/>
      <c r="F6" s="35"/>
      <c r="G6" s="36"/>
      <c r="H6" s="37"/>
    </row>
    <row r="7" spans="1:8" ht="15">
      <c r="A7" s="29"/>
      <c r="B7" s="39" t="s">
        <v>4</v>
      </c>
      <c r="C7" s="42"/>
      <c r="D7" s="40"/>
      <c r="E7" s="41"/>
      <c r="F7" s="41"/>
      <c r="G7" s="40"/>
      <c r="H7" s="42"/>
    </row>
    <row r="8" spans="1:8" ht="12.75">
      <c r="A8" s="43"/>
      <c r="B8" s="46"/>
      <c r="C8" s="46"/>
      <c r="D8" s="46"/>
      <c r="E8" s="46"/>
      <c r="F8" s="46"/>
      <c r="G8" s="46"/>
      <c r="H8" s="46"/>
    </row>
    <row r="9" ht="13.5" thickBot="1"/>
    <row r="10" spans="1:3" ht="13.5" thickTop="1">
      <c r="A10" s="47" t="s">
        <v>5</v>
      </c>
      <c r="B10" s="48"/>
      <c r="C10" s="49"/>
    </row>
    <row r="11" spans="1:3" ht="13.5" thickBot="1">
      <c r="A11" s="50" t="s">
        <v>6</v>
      </c>
      <c r="B11" s="50"/>
      <c r="C11" s="51"/>
    </row>
    <row r="12" spans="1:3" ht="14.25" thickBot="1" thickTop="1">
      <c r="A12" s="19" t="s">
        <v>7</v>
      </c>
      <c r="B12" s="20"/>
      <c r="C12" s="6">
        <v>140</v>
      </c>
    </row>
    <row r="13" spans="1:3" ht="14.25" thickBot="1" thickTop="1">
      <c r="A13" s="19" t="s">
        <v>8</v>
      </c>
      <c r="B13" s="20"/>
      <c r="C13" s="6">
        <v>67</v>
      </c>
    </row>
    <row r="14" spans="1:3" ht="14.25" thickBot="1" thickTop="1">
      <c r="A14" s="19" t="s">
        <v>9</v>
      </c>
      <c r="B14" s="20"/>
      <c r="C14" s="6">
        <v>5</v>
      </c>
    </row>
    <row r="15" spans="1:3" ht="14.25" thickBot="1" thickTop="1">
      <c r="A15" s="19" t="s">
        <v>10</v>
      </c>
      <c r="B15" s="20"/>
      <c r="C15" s="17">
        <f>C12*((C13-C14)/(100-C14))</f>
        <v>91.36842105263159</v>
      </c>
    </row>
    <row r="16" spans="1:3" ht="14.25" thickBot="1" thickTop="1">
      <c r="A16" s="19" t="s">
        <v>11</v>
      </c>
      <c r="B16" s="20"/>
      <c r="C16" s="17">
        <f>C12-C15</f>
        <v>48.63157894736841</v>
      </c>
    </row>
    <row r="17" ht="13.5" thickTop="1"/>
    <row r="18" spans="1:3" ht="12.75">
      <c r="A18" s="55" t="s">
        <v>12</v>
      </c>
      <c r="B18" s="56"/>
      <c r="C18" s="57"/>
    </row>
    <row r="19" spans="1:3" ht="12.75">
      <c r="A19" s="58"/>
      <c r="B19" s="59"/>
      <c r="C19" s="60"/>
    </row>
    <row r="21" spans="1:3" ht="12.75">
      <c r="A21" s="61" t="s">
        <v>17</v>
      </c>
      <c r="B21" s="62"/>
      <c r="C21" s="63"/>
    </row>
    <row r="22" spans="1:3" ht="12.75">
      <c r="A22" s="2" t="s">
        <v>13</v>
      </c>
      <c r="B22" s="2" t="s">
        <v>14</v>
      </c>
      <c r="C22" s="2" t="s">
        <v>21</v>
      </c>
    </row>
    <row r="23" spans="1:3" ht="12.75">
      <c r="A23" s="7">
        <v>4</v>
      </c>
      <c r="B23" s="8">
        <f>C12</f>
        <v>140</v>
      </c>
      <c r="C23" s="9">
        <f>A23*B23</f>
        <v>560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64" t="s">
        <v>16</v>
      </c>
      <c r="B26" s="65"/>
      <c r="C26" s="66"/>
    </row>
    <row r="27" spans="1:3" ht="12.75">
      <c r="A27" s="3" t="s">
        <v>19</v>
      </c>
      <c r="B27" s="3" t="s">
        <v>20</v>
      </c>
      <c r="C27" s="3" t="s">
        <v>22</v>
      </c>
    </row>
    <row r="28" spans="1:3" ht="12.75">
      <c r="A28" s="7">
        <v>5</v>
      </c>
      <c r="B28" s="7">
        <v>5</v>
      </c>
      <c r="C28" s="10">
        <f>A28*B28</f>
        <v>25</v>
      </c>
    </row>
    <row r="29" spans="1:3" ht="12.75">
      <c r="A29" s="1"/>
      <c r="B29" s="1"/>
      <c r="C29" s="1"/>
    </row>
    <row r="30" spans="1:3" ht="12.75">
      <c r="A30" s="67" t="s">
        <v>18</v>
      </c>
      <c r="B30" s="68"/>
      <c r="C30" s="69"/>
    </row>
    <row r="31" spans="1:12" ht="12.75">
      <c r="A31" s="4" t="s">
        <v>23</v>
      </c>
      <c r="B31" s="4" t="s">
        <v>24</v>
      </c>
      <c r="C31" s="4" t="s">
        <v>25</v>
      </c>
      <c r="L31">
        <v>0.17</v>
      </c>
    </row>
    <row r="32" spans="1:3" ht="12.75">
      <c r="A32" s="7">
        <v>0.25</v>
      </c>
      <c r="B32" s="7">
        <v>10</v>
      </c>
      <c r="C32" s="13">
        <f>B32*A32</f>
        <v>2.5</v>
      </c>
    </row>
    <row r="33" spans="1:3" ht="12.75">
      <c r="A33" s="1"/>
      <c r="B33" s="1"/>
      <c r="C33" s="1"/>
    </row>
    <row r="34" spans="1:3" ht="12.75">
      <c r="A34" s="70" t="s">
        <v>26</v>
      </c>
      <c r="B34" s="71"/>
      <c r="C34" s="72"/>
    </row>
    <row r="35" spans="1:3" ht="12.75">
      <c r="A35" s="5" t="s">
        <v>27</v>
      </c>
      <c r="B35" s="5" t="s">
        <v>28</v>
      </c>
      <c r="C35" s="5" t="s">
        <v>29</v>
      </c>
    </row>
    <row r="36" spans="1:3" ht="12.75">
      <c r="A36" s="7">
        <v>30</v>
      </c>
      <c r="B36" s="12">
        <f>C12</f>
        <v>140</v>
      </c>
      <c r="C36" s="11">
        <f>A36*B36/1000</f>
        <v>4.2</v>
      </c>
    </row>
    <row r="37" spans="1:3" ht="12.75">
      <c r="A37" s="1"/>
      <c r="B37" s="1"/>
      <c r="C37" s="1"/>
    </row>
    <row r="39" spans="1:3" ht="12.75">
      <c r="A39" s="52" t="s">
        <v>30</v>
      </c>
      <c r="B39" s="53"/>
      <c r="C39" s="54"/>
    </row>
    <row r="40" spans="1:3" ht="12.75">
      <c r="A40" s="61" t="s">
        <v>31</v>
      </c>
      <c r="B40" s="62"/>
      <c r="C40" s="63"/>
    </row>
    <row r="41" spans="1:3" ht="12.75">
      <c r="A41" s="73">
        <v>25</v>
      </c>
      <c r="B41" s="74"/>
      <c r="C41" s="75"/>
    </row>
    <row r="44" spans="1:3" ht="12.75">
      <c r="A44" s="52" t="s">
        <v>32</v>
      </c>
      <c r="B44" s="53"/>
      <c r="C44" s="54"/>
    </row>
    <row r="45" spans="1:3" ht="12.75">
      <c r="A45" s="3" t="s">
        <v>33</v>
      </c>
      <c r="B45" s="3" t="s">
        <v>34</v>
      </c>
      <c r="C45" s="3" t="s">
        <v>35</v>
      </c>
    </row>
    <row r="46" spans="1:3" ht="12.75">
      <c r="A46" s="7">
        <v>15000</v>
      </c>
      <c r="B46" s="7">
        <v>250</v>
      </c>
      <c r="C46" s="14">
        <f>A46/B46</f>
        <v>60</v>
      </c>
    </row>
    <row r="49" spans="1:3" ht="12.75">
      <c r="A49" s="10" t="s">
        <v>36</v>
      </c>
      <c r="B49" s="10"/>
      <c r="C49" s="15">
        <f>C23+C28+C32+C36+A41+C46</f>
        <v>676.7</v>
      </c>
    </row>
    <row r="51" spans="1:3" ht="12.75">
      <c r="A51" s="55" t="s">
        <v>37</v>
      </c>
      <c r="B51" s="56"/>
      <c r="C51" s="57"/>
    </row>
    <row r="52" spans="1:3" ht="12.75">
      <c r="A52" s="58"/>
      <c r="B52" s="59"/>
      <c r="C52" s="60"/>
    </row>
    <row r="54" spans="1:3" ht="12.75">
      <c r="A54" s="61" t="s">
        <v>38</v>
      </c>
      <c r="B54" s="62"/>
      <c r="C54" s="63"/>
    </row>
    <row r="55" spans="1:3" ht="12.75">
      <c r="A55" s="2" t="s">
        <v>39</v>
      </c>
      <c r="B55" s="2" t="s">
        <v>40</v>
      </c>
      <c r="C55" s="2" t="s">
        <v>41</v>
      </c>
    </row>
    <row r="56" spans="1:3" ht="12.75">
      <c r="A56" s="7">
        <v>20</v>
      </c>
      <c r="B56" s="8">
        <f>C16</f>
        <v>48.63157894736841</v>
      </c>
      <c r="C56" s="16">
        <f>A56*B56</f>
        <v>972.6315789473682</v>
      </c>
    </row>
    <row r="59" spans="1:3" ht="12.75">
      <c r="A59" s="55" t="s">
        <v>42</v>
      </c>
      <c r="B59" s="56"/>
      <c r="C59" s="57"/>
    </row>
    <row r="60" spans="1:3" ht="12.75">
      <c r="A60" s="58"/>
      <c r="B60" s="59"/>
      <c r="C60" s="60"/>
    </row>
    <row r="63" spans="1:3" ht="12.75">
      <c r="A63" s="61" t="s">
        <v>43</v>
      </c>
      <c r="B63" s="62"/>
      <c r="C63" s="63"/>
    </row>
    <row r="64" spans="1:3" ht="12.75">
      <c r="A64" s="2" t="s">
        <v>46</v>
      </c>
      <c r="B64" s="2" t="s">
        <v>45</v>
      </c>
      <c r="C64" s="2" t="s">
        <v>44</v>
      </c>
    </row>
    <row r="65" spans="1:3" ht="12.75">
      <c r="A65" s="16">
        <f>C49</f>
        <v>676.7</v>
      </c>
      <c r="B65" s="16">
        <f>C56</f>
        <v>972.6315789473682</v>
      </c>
      <c r="C65" s="16">
        <f>B65-A65</f>
        <v>295.93157894736817</v>
      </c>
    </row>
    <row r="68" spans="1:3" ht="12.75">
      <c r="A68" s="10" t="s">
        <v>47</v>
      </c>
      <c r="B68" s="10" t="s">
        <v>48</v>
      </c>
      <c r="C68" s="10" t="s">
        <v>49</v>
      </c>
    </row>
    <row r="69" spans="1:3" ht="12.75">
      <c r="A69" s="14">
        <f>C65</f>
        <v>295.93157894736817</v>
      </c>
      <c r="B69" s="10">
        <f>B46</f>
        <v>250</v>
      </c>
      <c r="C69" s="10">
        <f>A69*B69</f>
        <v>73982.89473684205</v>
      </c>
    </row>
    <row r="71" spans="1:2" ht="12.75">
      <c r="A71" s="21" t="s">
        <v>57</v>
      </c>
      <c r="B71" s="22" t="s">
        <v>58</v>
      </c>
    </row>
    <row r="72" spans="1:3" ht="12.75">
      <c r="A72" s="21" t="s">
        <v>56</v>
      </c>
      <c r="B72" s="22">
        <f>C23</f>
        <v>560</v>
      </c>
      <c r="C72" s="18"/>
    </row>
    <row r="73" spans="1:3" ht="12.75">
      <c r="A73" s="21" t="s">
        <v>55</v>
      </c>
      <c r="B73" s="22">
        <f>C28</f>
        <v>25</v>
      </c>
      <c r="C73" s="18"/>
    </row>
    <row r="74" spans="1:3" ht="12.75">
      <c r="A74" s="21" t="s">
        <v>54</v>
      </c>
      <c r="B74" s="23">
        <f>C32</f>
        <v>2.5</v>
      </c>
      <c r="C74" s="18"/>
    </row>
    <row r="75" spans="1:3" ht="12.75">
      <c r="A75" s="21" t="s">
        <v>53</v>
      </c>
      <c r="B75" s="22">
        <f>C36</f>
        <v>4.2</v>
      </c>
      <c r="C75" s="18"/>
    </row>
    <row r="76" spans="1:3" ht="12.75">
      <c r="A76" s="21" t="s">
        <v>52</v>
      </c>
      <c r="B76" s="22">
        <f>A41</f>
        <v>25</v>
      </c>
      <c r="C76" s="18"/>
    </row>
    <row r="77" spans="1:3" ht="12.75">
      <c r="A77" s="21" t="s">
        <v>51</v>
      </c>
      <c r="B77" s="23">
        <f>C46</f>
        <v>60</v>
      </c>
      <c r="C77" s="18"/>
    </row>
    <row r="78" spans="1:2" ht="12.75">
      <c r="A78" s="21" t="s">
        <v>50</v>
      </c>
      <c r="B78" s="24">
        <f>SUM(B72:B77)</f>
        <v>676.7</v>
      </c>
    </row>
  </sheetData>
  <sheetProtection/>
  <mergeCells count="16">
    <mergeCell ref="A63:C63"/>
    <mergeCell ref="A26:C26"/>
    <mergeCell ref="A30:C30"/>
    <mergeCell ref="A34:C34"/>
    <mergeCell ref="A51:C52"/>
    <mergeCell ref="A59:C60"/>
    <mergeCell ref="A41:C41"/>
    <mergeCell ref="A54:C54"/>
    <mergeCell ref="A44:C44"/>
    <mergeCell ref="A40:C40"/>
    <mergeCell ref="B8:H8"/>
    <mergeCell ref="A10:C10"/>
    <mergeCell ref="A11:C11"/>
    <mergeCell ref="A39:C39"/>
    <mergeCell ref="A18:C19"/>
    <mergeCell ref="A21:C21"/>
  </mergeCells>
  <hyperlinks>
    <hyperlink ref="B6" r:id="rId1" display="mailto:m.poyraz@kurutma.net"/>
    <hyperlink ref="B7" r:id="rId2" display="http://www.kurutma.net/"/>
  </hyperlinks>
  <printOptions/>
  <pageMargins left="0.75" right="0.75" top="1" bottom="1" header="0.5" footer="0.5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mehmet</cp:lastModifiedBy>
  <cp:lastPrinted>2007-11-26T12:23:28Z</cp:lastPrinted>
  <dcterms:created xsi:type="dcterms:W3CDTF">1999-05-26T11:21:22Z</dcterms:created>
  <dcterms:modified xsi:type="dcterms:W3CDTF">2012-07-02T20:40:56Z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